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60" windowWidth="23250" windowHeight="13080"/>
  </bookViews>
  <sheets>
    <sheet name="1" sheetId="1" r:id="rId1"/>
  </sheets>
  <definedNames>
    <definedName name="_xlnm.Print_Area" localSheetId="0">'1'!$A$1:$Y$39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R11" i="1"/>
  <c r="R35" i="1" s="1"/>
  <c r="N11" i="1"/>
  <c r="P11" i="1"/>
  <c r="T11" i="1"/>
  <c r="N35" i="1"/>
  <c r="T35" i="1"/>
  <c r="V35" i="1"/>
  <c r="V11" i="1"/>
  <c r="X11" i="1" l="1"/>
  <c r="X35" i="1"/>
  <c r="K27" i="1" l="1"/>
  <c r="K35" i="1" s="1"/>
  <c r="K19" i="1"/>
  <c r="K11" i="1"/>
  <c r="N27" i="1"/>
  <c r="N19" i="1"/>
  <c r="S27" i="1" l="1"/>
  <c r="X27" i="1"/>
  <c r="U27" i="1"/>
  <c r="U19" i="1"/>
  <c r="U11" i="1" s="1"/>
  <c r="S19" i="1"/>
  <c r="S11" i="1" s="1"/>
  <c r="Q27" i="1"/>
  <c r="Q19" i="1"/>
  <c r="O27" i="1"/>
  <c r="O19" i="1"/>
  <c r="O11" i="1" s="1"/>
  <c r="Q11" i="1" l="1"/>
  <c r="Q35" i="1" s="1"/>
  <c r="S35" i="1"/>
  <c r="U35" i="1"/>
  <c r="O35" i="1"/>
  <c r="M27" i="1" l="1"/>
  <c r="W20" i="1"/>
  <c r="M19" i="1"/>
  <c r="M11" i="1" s="1"/>
  <c r="W24" i="1"/>
  <c r="M35" i="1" l="1"/>
  <c r="D35" i="1"/>
  <c r="W23" i="1" l="1"/>
  <c r="E27" i="1"/>
  <c r="W33" i="1" l="1"/>
  <c r="W19" i="1"/>
  <c r="D19" i="1"/>
  <c r="E19" i="1"/>
  <c r="E11" i="1" s="1"/>
  <c r="E35" i="1" s="1"/>
  <c r="F19" i="1"/>
  <c r="G19" i="1"/>
  <c r="G11" i="1" s="1"/>
  <c r="H19" i="1"/>
  <c r="I19" i="1"/>
  <c r="I11" i="1" s="1"/>
  <c r="J19" i="1"/>
  <c r="L19" i="1"/>
  <c r="C19" i="1"/>
  <c r="C11" i="1" s="1"/>
  <c r="G27" i="1"/>
  <c r="H27" i="1"/>
  <c r="H35" i="1" s="1"/>
  <c r="I27" i="1"/>
  <c r="J27" i="1"/>
  <c r="J35" i="1" s="1"/>
  <c r="F27" i="1"/>
  <c r="F35" i="1" s="1"/>
  <c r="C27" i="1"/>
  <c r="W27" i="1" l="1"/>
  <c r="W35" i="1" s="1"/>
  <c r="L35" i="1"/>
  <c r="G35" i="1"/>
  <c r="I35" i="1"/>
  <c r="C35" i="1"/>
  <c r="X17" i="1"/>
  <c r="X15" i="1"/>
  <c r="X12" i="1"/>
  <c r="W17" i="1" l="1"/>
  <c r="W15" i="1"/>
</calcChain>
</file>

<file path=xl/sharedStrings.xml><?xml version="1.0" encoding="utf-8"?>
<sst xmlns="http://schemas.openxmlformats.org/spreadsheetml/2006/main" count="84" uniqueCount="66">
  <si>
    <t>(млн. руб. с НДС)</t>
  </si>
  <si>
    <t>№№</t>
  </si>
  <si>
    <t>Источник финансирования</t>
  </si>
  <si>
    <t>Собственные средства</t>
  </si>
  <si>
    <t>1.1.</t>
  </si>
  <si>
    <t>Прибыль, направляемая на инвестиции</t>
  </si>
  <si>
    <t>1.1.1.</t>
  </si>
  <si>
    <t>в т.ч. инвестиционная составляющая в тарифе</t>
  </si>
  <si>
    <t>1.1.2.</t>
  </si>
  <si>
    <t xml:space="preserve">в т.ч. прибыль со свободного сектора </t>
  </si>
  <si>
    <t>1.1.3.</t>
  </si>
  <si>
    <t>в т.ч. от технологического присоединения (для электросетевых компаний)</t>
  </si>
  <si>
    <t>1.1.3.1.</t>
  </si>
  <si>
    <t>в т.ч. от технологического присоединения генерации</t>
  </si>
  <si>
    <t>1.1.3.2.</t>
  </si>
  <si>
    <t>в т.ч. от технологического присоединения потребителей</t>
  </si>
  <si>
    <t>1.1.4.</t>
  </si>
  <si>
    <t>Прочая прибыль</t>
  </si>
  <si>
    <t>1.2.</t>
  </si>
  <si>
    <t>Амортизация</t>
  </si>
  <si>
    <t>1.2.1.</t>
  </si>
  <si>
    <t>Амортизация, учтенная в тарифе</t>
  </si>
  <si>
    <t>1.2.2.</t>
  </si>
  <si>
    <t>Прочая амортизация</t>
  </si>
  <si>
    <t>1.2.3.</t>
  </si>
  <si>
    <t>Недоиспользованная амортизация прошлых лет</t>
  </si>
  <si>
    <t>1.3.</t>
  </si>
  <si>
    <t>Возврат НДС</t>
  </si>
  <si>
    <t>1.4.</t>
  </si>
  <si>
    <t>Прочие собственные средства</t>
  </si>
  <si>
    <t xml:space="preserve">1.4.1. </t>
  </si>
  <si>
    <t>в т.ч. средства допэмиссии</t>
  </si>
  <si>
    <t>1.5.</t>
  </si>
  <si>
    <t>Остаток собственных средств на начало года</t>
  </si>
  <si>
    <t>2.</t>
  </si>
  <si>
    <t>Привлеченные средства, в т.ч.</t>
  </si>
  <si>
    <t>2.1.</t>
  </si>
  <si>
    <t>Кредиты</t>
  </si>
  <si>
    <t>2.2.</t>
  </si>
  <si>
    <t>Облигационные займы</t>
  </si>
  <si>
    <t>2.3.</t>
  </si>
  <si>
    <t>Займы организаций</t>
  </si>
  <si>
    <t>2.4.</t>
  </si>
  <si>
    <t>Бюджетное финансирование</t>
  </si>
  <si>
    <t>2.5.</t>
  </si>
  <si>
    <t>Средства внешних инвесторов</t>
  </si>
  <si>
    <t>2.6.</t>
  </si>
  <si>
    <t>Использование лизинга</t>
  </si>
  <si>
    <t>2.7.</t>
  </si>
  <si>
    <t>Прочие привлеченные средства</t>
  </si>
  <si>
    <t>ВСЕГО источников финансирования</t>
  </si>
  <si>
    <t>Факт</t>
  </si>
  <si>
    <t>План</t>
  </si>
  <si>
    <t>ИТОГО</t>
  </si>
  <si>
    <t>2020 г.*</t>
  </si>
  <si>
    <t>2021 г.*</t>
  </si>
  <si>
    <t>2022 г.*</t>
  </si>
  <si>
    <t>2023 г.*</t>
  </si>
  <si>
    <t>2024 г.*</t>
  </si>
  <si>
    <t>Факт и Предложения по корректировке</t>
  </si>
  <si>
    <t>ООО "Промэнерго"</t>
  </si>
  <si>
    <t>Приложение № 12</t>
  </si>
  <si>
    <t>от "___" __________20   г. № ______</t>
  </si>
  <si>
    <t xml:space="preserve">Раздел 3. Источники финансирования инвестиционной программы
</t>
  </si>
  <si>
    <t>ООО "Промэнерго" (ИНН 6439054557)</t>
  </si>
  <si>
    <t>Предложение по корректировке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</si>
</sst>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_-* #,##0.00_р_._-;\-* #,##0.00_р_._-;_-* &quot;-&quot;??_р_._-;_-@_-"/>
    <numFmt numFmtId="166" formatCode="#,##0.000_ ;\-#,##0.000\ 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8" fillId="0" borderId="0"/>
  </cellStyleXfs>
  <cellXfs count="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Fill="1"/>
    <xf numFmtId="0" fontId="3" fillId="0" borderId="0" xfId="0" applyFont="1"/>
    <xf numFmtId="49" fontId="2" fillId="2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5" fillId="0" borderId="2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left" vertical="center" wrapText="1"/>
    </xf>
    <xf numFmtId="164" fontId="4" fillId="0" borderId="12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164" fontId="4" fillId="0" borderId="1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textRotation="90" wrapText="1"/>
    </xf>
    <xf numFmtId="49" fontId="2" fillId="2" borderId="14" xfId="0" applyNumberFormat="1" applyFont="1" applyFill="1" applyBorder="1" applyAlignment="1">
      <alignment horizontal="left" vertical="center"/>
    </xf>
    <xf numFmtId="49" fontId="2" fillId="2" borderId="15" xfId="0" applyNumberFormat="1" applyFont="1" applyFill="1" applyBorder="1" applyAlignment="1">
      <alignment horizontal="left" vertical="center" wrapText="1"/>
    </xf>
    <xf numFmtId="164" fontId="4" fillId="0" borderId="15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0" fillId="2" borderId="0" xfId="0" applyFill="1"/>
    <xf numFmtId="0" fontId="4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165" fontId="3" fillId="0" borderId="12" xfId="1" applyNumberFormat="1" applyFont="1" applyFill="1" applyBorder="1" applyAlignment="1">
      <alignment horizontal="left" vertical="center" wrapText="1"/>
    </xf>
    <xf numFmtId="164" fontId="0" fillId="0" borderId="0" xfId="0" applyNumberFormat="1"/>
    <xf numFmtId="166" fontId="3" fillId="0" borderId="12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/>
    </xf>
    <xf numFmtId="166" fontId="3" fillId="2" borderId="12" xfId="1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164" fontId="4" fillId="0" borderId="15" xfId="0" applyNumberFormat="1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67" fontId="0" fillId="0" borderId="0" xfId="0" applyNumberFormat="1"/>
    <xf numFmtId="0" fontId="3" fillId="0" borderId="0" xfId="0" applyFont="1" applyFill="1" applyAlignment="1">
      <alignment horizontal="right"/>
    </xf>
    <xf numFmtId="164" fontId="0" fillId="0" borderId="0" xfId="0" applyNumberFormat="1" applyFill="1"/>
    <xf numFmtId="164" fontId="2" fillId="0" borderId="1" xfId="0" applyNumberFormat="1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right"/>
    </xf>
    <xf numFmtId="0" fontId="10" fillId="0" borderId="0" xfId="0" applyFont="1" applyFill="1" applyAlignment="1">
      <alignment vertical="top"/>
    </xf>
    <xf numFmtId="0" fontId="7" fillId="0" borderId="0" xfId="0" applyFont="1" applyAlignment="1">
      <alignment vertical="center"/>
    </xf>
    <xf numFmtId="0" fontId="6" fillId="0" borderId="0" xfId="2" applyFont="1" applyFill="1" applyAlignment="1">
      <alignment vertical="center"/>
    </xf>
    <xf numFmtId="0" fontId="9" fillId="0" borderId="0" xfId="0" applyFont="1" applyFill="1" applyAlignment="1">
      <alignment horizontal="center" vertical="top" wrapText="1"/>
    </xf>
    <xf numFmtId="0" fontId="5" fillId="0" borderId="0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2" fillId="2" borderId="9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4" fontId="2" fillId="0" borderId="18" xfId="0" applyNumberFormat="1" applyFont="1" applyBorder="1" applyAlignment="1">
      <alignment horizontal="center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38"/>
  <sheetViews>
    <sheetView tabSelected="1" view="pageBreakPreview" zoomScale="70" zoomScaleSheetLayoutView="70" workbookViewId="0">
      <selection activeCell="Y10" sqref="Y10"/>
    </sheetView>
  </sheetViews>
  <sheetFormatPr defaultRowHeight="15" x14ac:dyDescent="0.25"/>
  <cols>
    <col min="2" max="2" width="59.5703125" customWidth="1"/>
    <col min="3" max="5" width="11" customWidth="1"/>
    <col min="6" max="6" width="10.140625" customWidth="1"/>
    <col min="7" max="23" width="11" customWidth="1"/>
    <col min="24" max="24" width="12.7109375" customWidth="1"/>
    <col min="26" max="26" width="14.140625" customWidth="1"/>
    <col min="29" max="29" width="12.5703125" customWidth="1"/>
  </cols>
  <sheetData>
    <row r="1" spans="1:41" s="4" customFormat="1" ht="18.75" customHeight="1" x14ac:dyDescent="0.25">
      <c r="A1" s="3"/>
      <c r="B1" s="3"/>
      <c r="D1" s="3"/>
      <c r="E1" s="3"/>
      <c r="F1" s="68"/>
      <c r="G1" s="68"/>
      <c r="H1" s="3"/>
      <c r="I1" s="3"/>
      <c r="Q1" s="55"/>
      <c r="R1" s="59"/>
      <c r="S1" s="68" t="s">
        <v>61</v>
      </c>
      <c r="T1" s="68"/>
      <c r="U1" s="68"/>
      <c r="V1" s="68"/>
      <c r="W1" s="68"/>
      <c r="X1" s="68"/>
    </row>
    <row r="2" spans="1:41" s="4" customFormat="1" ht="18.75" customHeight="1" x14ac:dyDescent="0.25">
      <c r="A2" s="3"/>
      <c r="B2" s="3"/>
      <c r="C2" s="55"/>
      <c r="D2" s="3"/>
      <c r="E2" s="3"/>
      <c r="F2" s="55"/>
      <c r="G2" s="55"/>
      <c r="H2" s="3"/>
      <c r="I2" s="3"/>
      <c r="Q2" s="68" t="s">
        <v>60</v>
      </c>
      <c r="R2" s="68"/>
      <c r="S2" s="68"/>
      <c r="T2" s="68"/>
      <c r="U2" s="68"/>
      <c r="V2" s="68"/>
      <c r="W2" s="68"/>
      <c r="X2" s="68"/>
    </row>
    <row r="3" spans="1:41" s="4" customFormat="1" ht="18.75" customHeight="1" x14ac:dyDescent="0.25">
      <c r="A3" s="3"/>
      <c r="B3" s="3"/>
      <c r="C3" s="55"/>
      <c r="D3" s="3"/>
      <c r="E3" s="3"/>
      <c r="F3" s="55"/>
      <c r="G3" s="55"/>
      <c r="H3" s="3"/>
      <c r="I3" s="3"/>
      <c r="Q3" s="68" t="s">
        <v>62</v>
      </c>
      <c r="R3" s="68"/>
      <c r="S3" s="68"/>
      <c r="T3" s="68"/>
      <c r="U3" s="68"/>
      <c r="V3" s="68"/>
      <c r="W3" s="68"/>
      <c r="X3" s="68"/>
    </row>
    <row r="4" spans="1:41" s="4" customFormat="1" ht="18.75" customHeight="1" x14ac:dyDescent="0.25">
      <c r="A4" s="3"/>
      <c r="B4" s="3"/>
      <c r="C4" s="55"/>
      <c r="D4" s="3"/>
      <c r="E4" s="3"/>
      <c r="F4" s="55"/>
      <c r="G4" s="55"/>
      <c r="H4" s="3"/>
      <c r="I4" s="3"/>
      <c r="J4" s="55"/>
      <c r="K4" s="55"/>
      <c r="L4" s="55"/>
      <c r="M4" s="55"/>
      <c r="N4" s="55"/>
    </row>
    <row r="5" spans="1:41" ht="17.45" customHeight="1" x14ac:dyDescent="0.25">
      <c r="A5" s="63" t="s">
        <v>63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41" ht="18.75" x14ac:dyDescent="0.25">
      <c r="A6" s="60"/>
      <c r="B6" s="61"/>
      <c r="C6" s="61"/>
      <c r="D6" s="62" t="s">
        <v>64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</row>
    <row r="7" spans="1:41" ht="18.75" x14ac:dyDescent="0.25"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48"/>
      <c r="N7" s="48"/>
      <c r="O7" s="51"/>
      <c r="P7" s="51"/>
      <c r="Q7" s="51"/>
      <c r="R7" s="51"/>
      <c r="S7" s="51"/>
      <c r="T7" s="51"/>
      <c r="U7" s="51"/>
      <c r="V7" s="51"/>
    </row>
    <row r="8" spans="1:41" ht="16.5" thickBot="1" x14ac:dyDescent="0.3">
      <c r="W8" s="64" t="s">
        <v>0</v>
      </c>
      <c r="X8" s="64"/>
    </row>
    <row r="9" spans="1:41" ht="27.75" customHeight="1" x14ac:dyDescent="0.25">
      <c r="A9" s="69" t="s">
        <v>1</v>
      </c>
      <c r="B9" s="71" t="s">
        <v>2</v>
      </c>
      <c r="C9" s="76" t="s">
        <v>54</v>
      </c>
      <c r="D9" s="76"/>
      <c r="E9" s="65" t="s">
        <v>55</v>
      </c>
      <c r="F9" s="65"/>
      <c r="G9" s="65" t="s">
        <v>56</v>
      </c>
      <c r="H9" s="65"/>
      <c r="I9" s="65" t="s">
        <v>57</v>
      </c>
      <c r="J9" s="65"/>
      <c r="K9" s="65" t="s">
        <v>58</v>
      </c>
      <c r="L9" s="65"/>
      <c r="M9" s="73">
        <v>2025</v>
      </c>
      <c r="N9" s="74"/>
      <c r="O9" s="73">
        <v>2026</v>
      </c>
      <c r="P9" s="74"/>
      <c r="Q9" s="73">
        <v>2027</v>
      </c>
      <c r="R9" s="74"/>
      <c r="S9" s="73">
        <v>2028</v>
      </c>
      <c r="T9" s="74"/>
      <c r="U9" s="73">
        <v>2029</v>
      </c>
      <c r="V9" s="74"/>
      <c r="W9" s="66" t="s">
        <v>53</v>
      </c>
      <c r="X9" s="67"/>
    </row>
    <row r="10" spans="1:41" ht="129.75" customHeight="1" thickBot="1" x14ac:dyDescent="0.3">
      <c r="A10" s="70"/>
      <c r="B10" s="72"/>
      <c r="C10" s="23" t="s">
        <v>52</v>
      </c>
      <c r="D10" s="24" t="s">
        <v>51</v>
      </c>
      <c r="E10" s="24" t="s">
        <v>52</v>
      </c>
      <c r="F10" s="24" t="s">
        <v>51</v>
      </c>
      <c r="G10" s="23" t="s">
        <v>52</v>
      </c>
      <c r="H10" s="24" t="s">
        <v>51</v>
      </c>
      <c r="I10" s="23" t="s">
        <v>52</v>
      </c>
      <c r="J10" s="24" t="s">
        <v>51</v>
      </c>
      <c r="K10" s="23" t="s">
        <v>52</v>
      </c>
      <c r="L10" s="24" t="s">
        <v>51</v>
      </c>
      <c r="M10" s="23" t="s">
        <v>52</v>
      </c>
      <c r="N10" s="24" t="s">
        <v>51</v>
      </c>
      <c r="O10" s="23" t="s">
        <v>52</v>
      </c>
      <c r="P10" s="23" t="s">
        <v>65</v>
      </c>
      <c r="Q10" s="23" t="s">
        <v>52</v>
      </c>
      <c r="R10" s="23" t="s">
        <v>65</v>
      </c>
      <c r="S10" s="23" t="s">
        <v>52</v>
      </c>
      <c r="T10" s="23" t="s">
        <v>65</v>
      </c>
      <c r="U10" s="23" t="s">
        <v>52</v>
      </c>
      <c r="V10" s="23" t="s">
        <v>65</v>
      </c>
      <c r="W10" s="23" t="s">
        <v>52</v>
      </c>
      <c r="X10" s="25" t="s">
        <v>59</v>
      </c>
    </row>
    <row r="11" spans="1:41" ht="15.75" x14ac:dyDescent="0.25">
      <c r="A11" s="18">
        <v>1</v>
      </c>
      <c r="B11" s="19" t="s">
        <v>3</v>
      </c>
      <c r="C11" s="20">
        <f>C12+C19+C23</f>
        <v>5.931</v>
      </c>
      <c r="D11" s="20">
        <v>0</v>
      </c>
      <c r="E11" s="20">
        <f>E12+E19+E23</f>
        <v>6.9809999999999999</v>
      </c>
      <c r="F11" s="20">
        <v>0</v>
      </c>
      <c r="G11" s="20">
        <f>G12+G19+G23</f>
        <v>10.076000000000001</v>
      </c>
      <c r="H11" s="20">
        <v>0</v>
      </c>
      <c r="I11" s="20">
        <f>I12+I19+I23</f>
        <v>6.4157000000000002</v>
      </c>
      <c r="J11" s="20">
        <v>0</v>
      </c>
      <c r="K11" s="20">
        <f>K19+K24+K23</f>
        <v>1.8528</v>
      </c>
      <c r="L11" s="20">
        <v>1.45</v>
      </c>
      <c r="M11" s="20">
        <f>M19+M24+M23</f>
        <v>1.3481700000000001</v>
      </c>
      <c r="N11" s="20">
        <f>N19+N23+N24</f>
        <v>1.3481700000000001</v>
      </c>
      <c r="O11" s="20">
        <f>O19+O24+O23</f>
        <v>1.4305000000000001</v>
      </c>
      <c r="P11" s="20">
        <f>P19+P23+P24</f>
        <v>2.202</v>
      </c>
      <c r="Q11" s="20">
        <f>Q19+Q24+Q23</f>
        <v>1.6084999999999998</v>
      </c>
      <c r="R11" s="20">
        <f>R19+R23+R24</f>
        <v>2.6030000000000002</v>
      </c>
      <c r="S11" s="20">
        <f>S19+S24+S23</f>
        <v>1.51867</v>
      </c>
      <c r="T11" s="20">
        <f>T19+T23+T24</f>
        <v>2.3239999999999998</v>
      </c>
      <c r="U11" s="20">
        <f>U19+U24+U23</f>
        <v>1.4008</v>
      </c>
      <c r="V11" s="20">
        <f>V19+V23+V24</f>
        <v>2.0100000000000002</v>
      </c>
      <c r="W11" s="21">
        <v>35.822000000000003</v>
      </c>
      <c r="X11" s="22">
        <f>V11+T11+R11+P11+N11</f>
        <v>10.487169999999999</v>
      </c>
    </row>
    <row r="12" spans="1:41" ht="15.75" x14ac:dyDescent="0.25">
      <c r="A12" s="10" t="s">
        <v>4</v>
      </c>
      <c r="B12" s="5" t="s">
        <v>5</v>
      </c>
      <c r="C12" s="7">
        <v>3.4169999999999998</v>
      </c>
      <c r="D12" s="15">
        <v>0</v>
      </c>
      <c r="E12" s="15">
        <v>3.4969999999999999</v>
      </c>
      <c r="F12" s="14"/>
      <c r="G12" s="46">
        <v>3.53</v>
      </c>
      <c r="H12" s="15"/>
      <c r="I12" s="46">
        <v>3.5680000000000001</v>
      </c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5">
        <v>17.582000000000001</v>
      </c>
      <c r="X12" s="16">
        <f>D12+F12+H12</f>
        <v>0</v>
      </c>
    </row>
    <row r="13" spans="1:41" ht="15.75" x14ac:dyDescent="0.25">
      <c r="A13" s="11" t="s">
        <v>6</v>
      </c>
      <c r="B13" s="8" t="s">
        <v>7</v>
      </c>
      <c r="C13" s="9"/>
      <c r="D13" s="15"/>
      <c r="E13" s="14"/>
      <c r="F13" s="14"/>
      <c r="G13" s="14"/>
      <c r="H13" s="15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5"/>
      <c r="X13" s="16"/>
    </row>
    <row r="14" spans="1:41" ht="15.75" x14ac:dyDescent="0.25">
      <c r="A14" s="11" t="s">
        <v>8</v>
      </c>
      <c r="B14" s="8" t="s">
        <v>9</v>
      </c>
      <c r="C14" s="9"/>
      <c r="D14" s="15"/>
      <c r="E14" s="14"/>
      <c r="F14" s="14"/>
      <c r="G14" s="14"/>
      <c r="H14" s="15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5"/>
      <c r="X14" s="16"/>
    </row>
    <row r="15" spans="1:41" ht="31.5" x14ac:dyDescent="0.25">
      <c r="A15" s="11" t="s">
        <v>10</v>
      </c>
      <c r="B15" s="8" t="s">
        <v>11</v>
      </c>
      <c r="C15" s="9"/>
      <c r="D15" s="15"/>
      <c r="E15" s="15"/>
      <c r="F15" s="14"/>
      <c r="G15" s="14"/>
      <c r="H15" s="15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5">
        <f>E15</f>
        <v>0</v>
      </c>
      <c r="X15" s="16">
        <f>D15+F15+H15</f>
        <v>0</v>
      </c>
    </row>
    <row r="16" spans="1:41" ht="15.75" x14ac:dyDescent="0.25">
      <c r="A16" s="11" t="s">
        <v>12</v>
      </c>
      <c r="B16" s="8" t="s">
        <v>13</v>
      </c>
      <c r="C16" s="9"/>
      <c r="D16" s="15"/>
      <c r="E16" s="14"/>
      <c r="F16" s="14"/>
      <c r="G16" s="14"/>
      <c r="H16" s="15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5"/>
      <c r="X16" s="16"/>
    </row>
    <row r="17" spans="1:29" ht="15.75" x14ac:dyDescent="0.25">
      <c r="A17" s="11" t="s">
        <v>14</v>
      </c>
      <c r="B17" s="8" t="s">
        <v>15</v>
      </c>
      <c r="C17" s="9"/>
      <c r="D17" s="15"/>
      <c r="E17" s="15"/>
      <c r="F17" s="14"/>
      <c r="G17" s="14"/>
      <c r="H17" s="15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5">
        <f>E17</f>
        <v>0</v>
      </c>
      <c r="X17" s="16">
        <f>D17+F17+H17</f>
        <v>0</v>
      </c>
    </row>
    <row r="18" spans="1:29" ht="15.75" x14ac:dyDescent="0.25">
      <c r="A18" s="11" t="s">
        <v>16</v>
      </c>
      <c r="B18" s="8" t="s">
        <v>17</v>
      </c>
      <c r="C18" s="9"/>
      <c r="D18" s="14"/>
      <c r="E18" s="14"/>
      <c r="F18" s="14"/>
      <c r="G18" s="14"/>
      <c r="H18" s="15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5"/>
      <c r="X18" s="16"/>
    </row>
    <row r="19" spans="1:29" ht="15.75" x14ac:dyDescent="0.25">
      <c r="A19" s="10" t="s">
        <v>18</v>
      </c>
      <c r="B19" s="5" t="s">
        <v>19</v>
      </c>
      <c r="C19" s="6">
        <f>C20</f>
        <v>1.224</v>
      </c>
      <c r="D19" s="6">
        <f t="shared" ref="D19:U19" si="0">D20</f>
        <v>0</v>
      </c>
      <c r="E19" s="6">
        <f t="shared" si="0"/>
        <v>1.2989999999999999</v>
      </c>
      <c r="F19" s="6">
        <f t="shared" si="0"/>
        <v>0</v>
      </c>
      <c r="G19" s="6">
        <f t="shared" si="0"/>
        <v>1.379</v>
      </c>
      <c r="H19" s="6">
        <f t="shared" si="0"/>
        <v>0</v>
      </c>
      <c r="I19" s="6">
        <f t="shared" si="0"/>
        <v>1.4577</v>
      </c>
      <c r="J19" s="6">
        <f t="shared" si="0"/>
        <v>0</v>
      </c>
      <c r="K19" s="6">
        <f>K20</f>
        <v>0.52</v>
      </c>
      <c r="L19" s="6">
        <f>L20</f>
        <v>0.52</v>
      </c>
      <c r="M19" s="6">
        <f t="shared" si="0"/>
        <v>0.65317000000000003</v>
      </c>
      <c r="N19" s="6">
        <f t="shared" si="0"/>
        <v>0.65317000000000003</v>
      </c>
      <c r="O19" s="6">
        <f t="shared" si="0"/>
        <v>0.67900000000000005</v>
      </c>
      <c r="P19" s="6">
        <v>1.45</v>
      </c>
      <c r="Q19" s="6">
        <f t="shared" si="0"/>
        <v>0.70599999999999996</v>
      </c>
      <c r="R19" s="6">
        <v>1.7</v>
      </c>
      <c r="S19" s="6">
        <f t="shared" si="0"/>
        <v>0.73467000000000005</v>
      </c>
      <c r="T19" s="6">
        <v>1.54</v>
      </c>
      <c r="U19" s="6">
        <f t="shared" si="0"/>
        <v>0.74080000000000001</v>
      </c>
      <c r="V19" s="6">
        <v>1.35</v>
      </c>
      <c r="W19" s="6">
        <f>W20</f>
        <v>7.0528699999999995</v>
      </c>
      <c r="X19" s="13">
        <v>6.6429999999999998</v>
      </c>
      <c r="Y19" s="54"/>
    </row>
    <row r="20" spans="1:29" ht="15.75" x14ac:dyDescent="0.25">
      <c r="A20" s="11" t="s">
        <v>20</v>
      </c>
      <c r="B20" s="8" t="s">
        <v>21</v>
      </c>
      <c r="C20" s="7">
        <v>1.224</v>
      </c>
      <c r="D20" s="15">
        <v>0</v>
      </c>
      <c r="E20" s="7">
        <v>1.2989999999999999</v>
      </c>
      <c r="F20" s="15">
        <v>0</v>
      </c>
      <c r="G20" s="37">
        <v>1.379</v>
      </c>
      <c r="H20" s="15">
        <v>0</v>
      </c>
      <c r="I20" s="39">
        <v>1.4577</v>
      </c>
      <c r="J20" s="15">
        <v>0</v>
      </c>
      <c r="K20" s="15">
        <v>0.52</v>
      </c>
      <c r="L20" s="15">
        <v>0.52</v>
      </c>
      <c r="M20" s="15">
        <v>0.65317000000000003</v>
      </c>
      <c r="N20" s="15">
        <v>0.65317000000000003</v>
      </c>
      <c r="O20" s="15">
        <v>0.67900000000000005</v>
      </c>
      <c r="P20" s="15">
        <v>1.45</v>
      </c>
      <c r="Q20" s="15">
        <v>0.70599999999999996</v>
      </c>
      <c r="R20" s="15">
        <v>1.7</v>
      </c>
      <c r="S20" s="15">
        <v>0.73467000000000005</v>
      </c>
      <c r="T20" s="15">
        <v>1.54</v>
      </c>
      <c r="U20" s="15">
        <v>0.74080000000000001</v>
      </c>
      <c r="V20" s="15">
        <v>1.3</v>
      </c>
      <c r="W20" s="15">
        <f>C20+E20+G20+I20+K20+L20+M20</f>
        <v>7.0528699999999995</v>
      </c>
      <c r="X20" s="16">
        <v>6.6429999999999998</v>
      </c>
    </row>
    <row r="21" spans="1:29" ht="15.75" x14ac:dyDescent="0.25">
      <c r="A21" s="11" t="s">
        <v>22</v>
      </c>
      <c r="B21" s="8" t="s">
        <v>23</v>
      </c>
      <c r="C21" s="9"/>
      <c r="D21" s="15"/>
      <c r="E21" s="9"/>
      <c r="F21" s="14"/>
      <c r="G21" s="9"/>
      <c r="H21" s="14"/>
      <c r="I21" s="9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6"/>
    </row>
    <row r="22" spans="1:29" s="33" customFormat="1" ht="15.75" x14ac:dyDescent="0.25">
      <c r="A22" s="11" t="s">
        <v>24</v>
      </c>
      <c r="B22" s="8" t="s">
        <v>25</v>
      </c>
      <c r="C22" s="29"/>
      <c r="D22" s="30"/>
      <c r="E22" s="29"/>
      <c r="F22" s="31"/>
      <c r="G22" s="29"/>
      <c r="H22" s="31"/>
      <c r="I22" s="29"/>
      <c r="J22" s="31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2"/>
    </row>
    <row r="23" spans="1:29" s="50" customFormat="1" ht="15.75" x14ac:dyDescent="0.25">
      <c r="A23" s="42" t="s">
        <v>26</v>
      </c>
      <c r="B23" s="43" t="s">
        <v>27</v>
      </c>
      <c r="C23" s="44">
        <v>1.29</v>
      </c>
      <c r="D23" s="40"/>
      <c r="E23" s="44">
        <v>2.1850000000000001</v>
      </c>
      <c r="F23" s="40"/>
      <c r="G23" s="40">
        <v>5.1669999999999998</v>
      </c>
      <c r="H23" s="40"/>
      <c r="I23" s="40">
        <v>1.39</v>
      </c>
      <c r="J23" s="40"/>
      <c r="K23" s="40">
        <v>0.56279999999999997</v>
      </c>
      <c r="L23" s="40">
        <v>0.56279999999999997</v>
      </c>
      <c r="M23" s="40">
        <v>0.51200000000000001</v>
      </c>
      <c r="N23" s="40">
        <v>0.51200000000000001</v>
      </c>
      <c r="O23" s="40">
        <v>0.55400000000000005</v>
      </c>
      <c r="P23" s="40">
        <v>0.55400000000000005</v>
      </c>
      <c r="Q23" s="40">
        <v>0.66449999999999998</v>
      </c>
      <c r="R23" s="40">
        <v>0.66500000000000004</v>
      </c>
      <c r="S23" s="40">
        <v>0.58099999999999996</v>
      </c>
      <c r="T23" s="40">
        <v>0.58099999999999996</v>
      </c>
      <c r="U23" s="40">
        <v>0.45600000000000002</v>
      </c>
      <c r="V23" s="40">
        <v>0.45600000000000002</v>
      </c>
      <c r="W23" s="40">
        <f>C23+E23+G23+I23+K23</f>
        <v>10.594799999999999</v>
      </c>
      <c r="X23" s="45">
        <v>2.7679999999999998</v>
      </c>
      <c r="Z23" s="56"/>
    </row>
    <row r="24" spans="1:29" ht="15.75" x14ac:dyDescent="0.25">
      <c r="A24" s="10" t="s">
        <v>28</v>
      </c>
      <c r="B24" s="5" t="s">
        <v>29</v>
      </c>
      <c r="C24" s="9"/>
      <c r="D24" s="14"/>
      <c r="E24" s="14"/>
      <c r="F24" s="14"/>
      <c r="G24" s="14"/>
      <c r="H24" s="14"/>
      <c r="I24" s="14"/>
      <c r="J24" s="14"/>
      <c r="K24" s="53">
        <v>0.77</v>
      </c>
      <c r="L24" s="53">
        <v>0.36699999999999999</v>
      </c>
      <c r="M24" s="53">
        <v>0.183</v>
      </c>
      <c r="N24" s="53">
        <v>0.183</v>
      </c>
      <c r="O24" s="57">
        <v>0.19750000000000001</v>
      </c>
      <c r="P24" s="57">
        <v>0.19800000000000001</v>
      </c>
      <c r="Q24" s="53">
        <v>0.23799999999999999</v>
      </c>
      <c r="R24" s="53">
        <v>0.23799999999999999</v>
      </c>
      <c r="S24" s="53">
        <v>0.20300000000000001</v>
      </c>
      <c r="T24" s="53">
        <v>0.20300000000000001</v>
      </c>
      <c r="U24" s="53">
        <v>0.20399999999999999</v>
      </c>
      <c r="V24" s="53">
        <v>0.20399999999999999</v>
      </c>
      <c r="W24" s="12">
        <f>L24+M24</f>
        <v>0.55000000000000004</v>
      </c>
      <c r="X24" s="41">
        <v>1.026</v>
      </c>
    </row>
    <row r="25" spans="1:29" ht="15.75" x14ac:dyDescent="0.25">
      <c r="A25" s="11" t="s">
        <v>30</v>
      </c>
      <c r="B25" s="8" t="s">
        <v>31</v>
      </c>
      <c r="C25" s="9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5"/>
      <c r="X25" s="16"/>
    </row>
    <row r="26" spans="1:29" ht="15.75" x14ac:dyDescent="0.25">
      <c r="A26" s="11" t="s">
        <v>32</v>
      </c>
      <c r="B26" s="8" t="s">
        <v>33</v>
      </c>
      <c r="C26" s="9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5"/>
      <c r="X26" s="16"/>
    </row>
    <row r="27" spans="1:29" ht="15.75" x14ac:dyDescent="0.25">
      <c r="A27" s="10" t="s">
        <v>34</v>
      </c>
      <c r="B27" s="5" t="s">
        <v>35</v>
      </c>
      <c r="C27" s="6">
        <f>C33</f>
        <v>2.5230000000000001</v>
      </c>
      <c r="D27" s="34">
        <v>0</v>
      </c>
      <c r="E27" s="34">
        <f>E33</f>
        <v>7.343</v>
      </c>
      <c r="F27" s="34">
        <f>F33</f>
        <v>0</v>
      </c>
      <c r="G27" s="34">
        <f t="shared" ref="G27:J27" si="1">G33</f>
        <v>23.797999999999998</v>
      </c>
      <c r="H27" s="34">
        <f t="shared" si="1"/>
        <v>0</v>
      </c>
      <c r="I27" s="12">
        <f t="shared" si="1"/>
        <v>2.698</v>
      </c>
      <c r="J27" s="34">
        <f t="shared" si="1"/>
        <v>0</v>
      </c>
      <c r="K27" s="12">
        <f>K33</f>
        <v>1.5225</v>
      </c>
      <c r="L27" s="12">
        <v>0</v>
      </c>
      <c r="M27" s="12">
        <f>M33</f>
        <v>1.7267999999999999</v>
      </c>
      <c r="N27" s="12">
        <f>N33</f>
        <v>1.7267999999999999</v>
      </c>
      <c r="O27" s="12">
        <f>O33</f>
        <v>1.8939999999999999</v>
      </c>
      <c r="P27" s="12">
        <v>1.123</v>
      </c>
      <c r="Q27" s="12">
        <f>Q33</f>
        <v>2.3780000000000001</v>
      </c>
      <c r="R27" s="12">
        <v>1.3839999999999999</v>
      </c>
      <c r="S27" s="12">
        <f>S33</f>
        <v>1.9670000000000001</v>
      </c>
      <c r="T27" s="12">
        <v>1.1619999999999999</v>
      </c>
      <c r="U27" s="12">
        <f>U33</f>
        <v>1.335</v>
      </c>
      <c r="V27" s="12">
        <v>0.72599999999999998</v>
      </c>
      <c r="W27" s="12">
        <f>C27+E27+G27+I27+K27</f>
        <v>37.884500000000003</v>
      </c>
      <c r="X27" s="13">
        <f>X33</f>
        <v>6.1719999999999997</v>
      </c>
    </row>
    <row r="28" spans="1:29" ht="15.75" x14ac:dyDescent="0.25">
      <c r="A28" s="11" t="s">
        <v>36</v>
      </c>
      <c r="B28" s="8" t="s">
        <v>37</v>
      </c>
      <c r="C28" s="9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5"/>
      <c r="X28" s="16"/>
    </row>
    <row r="29" spans="1:29" ht="15.75" x14ac:dyDescent="0.25">
      <c r="A29" s="11" t="s">
        <v>38</v>
      </c>
      <c r="B29" s="8" t="s">
        <v>39</v>
      </c>
      <c r="C29" s="9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5"/>
      <c r="X29" s="16"/>
      <c r="AC29" s="38"/>
    </row>
    <row r="30" spans="1:29" ht="15.75" x14ac:dyDescent="0.25">
      <c r="A30" s="11" t="s">
        <v>40</v>
      </c>
      <c r="B30" s="8" t="s">
        <v>41</v>
      </c>
      <c r="C30" s="9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5"/>
      <c r="X30" s="16"/>
    </row>
    <row r="31" spans="1:29" ht="15.75" x14ac:dyDescent="0.25">
      <c r="A31" s="11" t="s">
        <v>42</v>
      </c>
      <c r="B31" s="8" t="s">
        <v>43</v>
      </c>
      <c r="C31" s="9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5"/>
      <c r="X31" s="16"/>
    </row>
    <row r="32" spans="1:29" ht="15.75" x14ac:dyDescent="0.25">
      <c r="A32" s="11" t="s">
        <v>44</v>
      </c>
      <c r="B32" s="8" t="s">
        <v>45</v>
      </c>
      <c r="C32" s="9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5"/>
      <c r="X32" s="16"/>
    </row>
    <row r="33" spans="1:29" ht="15.75" x14ac:dyDescent="0.25">
      <c r="A33" s="11" t="s">
        <v>46</v>
      </c>
      <c r="B33" s="8" t="s">
        <v>47</v>
      </c>
      <c r="C33" s="35">
        <v>2.5230000000000001</v>
      </c>
      <c r="D33" s="14">
        <v>0</v>
      </c>
      <c r="E33" s="36">
        <v>7.343</v>
      </c>
      <c r="F33" s="14">
        <v>0</v>
      </c>
      <c r="G33" s="36">
        <v>23.797999999999998</v>
      </c>
      <c r="H33" s="14">
        <v>0</v>
      </c>
      <c r="I33" s="39">
        <v>2.698</v>
      </c>
      <c r="J33" s="14">
        <v>0</v>
      </c>
      <c r="K33" s="15">
        <v>1.5225</v>
      </c>
      <c r="L33" s="15">
        <v>0</v>
      </c>
      <c r="M33" s="15">
        <v>1.7267999999999999</v>
      </c>
      <c r="N33" s="15">
        <v>1.7267999999999999</v>
      </c>
      <c r="O33" s="15">
        <v>1.8939999999999999</v>
      </c>
      <c r="P33" s="15">
        <v>1.123</v>
      </c>
      <c r="Q33" s="15">
        <v>2.3780000000000001</v>
      </c>
      <c r="R33" s="15">
        <v>1.3839999999999999</v>
      </c>
      <c r="S33" s="15">
        <v>1.9670000000000001</v>
      </c>
      <c r="T33" s="15">
        <v>1.1619999999999999</v>
      </c>
      <c r="U33" s="15">
        <v>1.335</v>
      </c>
      <c r="V33" s="15">
        <v>0.77600000000000002</v>
      </c>
      <c r="W33" s="15">
        <f>C33+E33+G33+I33+K33</f>
        <v>37.884500000000003</v>
      </c>
      <c r="X33" s="16">
        <v>6.1719999999999997</v>
      </c>
      <c r="AB33" s="38"/>
    </row>
    <row r="34" spans="1:29" ht="16.5" thickBot="1" x14ac:dyDescent="0.3">
      <c r="A34" s="77" t="s">
        <v>48</v>
      </c>
      <c r="B34" s="78" t="s">
        <v>49</v>
      </c>
      <c r="C34" s="79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1"/>
      <c r="X34" s="82"/>
      <c r="Z34" s="38"/>
      <c r="AC34" s="38"/>
    </row>
    <row r="35" spans="1:29" ht="16.5" thickBot="1" x14ac:dyDescent="0.3">
      <c r="A35" s="26"/>
      <c r="B35" s="27" t="s">
        <v>50</v>
      </c>
      <c r="C35" s="49">
        <f>C11+C27</f>
        <v>8.4540000000000006</v>
      </c>
      <c r="D35" s="49">
        <f t="shared" ref="D35:J35" si="2">D11+D27</f>
        <v>0</v>
      </c>
      <c r="E35" s="49">
        <f t="shared" si="2"/>
        <v>14.324</v>
      </c>
      <c r="F35" s="49">
        <f t="shared" si="2"/>
        <v>0</v>
      </c>
      <c r="G35" s="49">
        <f t="shared" si="2"/>
        <v>33.873999999999995</v>
      </c>
      <c r="H35" s="49">
        <f t="shared" si="2"/>
        <v>0</v>
      </c>
      <c r="I35" s="49">
        <f t="shared" si="2"/>
        <v>9.1136999999999997</v>
      </c>
      <c r="J35" s="49">
        <f t="shared" si="2"/>
        <v>0</v>
      </c>
      <c r="K35" s="28">
        <f>K11+K27</f>
        <v>3.3753000000000002</v>
      </c>
      <c r="L35" s="28">
        <f>L11+L27</f>
        <v>1.45</v>
      </c>
      <c r="M35" s="49">
        <f>M11+M27</f>
        <v>3.07497</v>
      </c>
      <c r="N35" s="49">
        <f>N11+N27</f>
        <v>3.07497</v>
      </c>
      <c r="O35" s="49">
        <f>O11+O27</f>
        <v>3.3245</v>
      </c>
      <c r="P35" s="49">
        <f>P27+P11</f>
        <v>3.3250000000000002</v>
      </c>
      <c r="Q35" s="49">
        <f>Q11+Q27</f>
        <v>3.9864999999999999</v>
      </c>
      <c r="R35" s="49">
        <f>R11+R27</f>
        <v>3.9870000000000001</v>
      </c>
      <c r="S35" s="49">
        <f>S11+S27</f>
        <v>3.4856699999999998</v>
      </c>
      <c r="T35" s="49">
        <f>T11+T27</f>
        <v>3.4859999999999998</v>
      </c>
      <c r="U35" s="49">
        <f>U11+U27</f>
        <v>2.7358000000000002</v>
      </c>
      <c r="V35" s="49">
        <f>V27+V11</f>
        <v>2.7360000000000002</v>
      </c>
      <c r="W35" s="83">
        <f>W27+W11</f>
        <v>73.706500000000005</v>
      </c>
      <c r="X35" s="84">
        <f>V35+T35+R35+P35+N35</f>
        <v>16.608969999999999</v>
      </c>
      <c r="Z35" s="38"/>
    </row>
    <row r="37" spans="1:29" ht="18.75" x14ac:dyDescent="0.25"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47"/>
      <c r="N37" s="47"/>
      <c r="O37" s="52"/>
      <c r="P37" s="58"/>
      <c r="Q37" s="52"/>
      <c r="R37" s="58"/>
      <c r="S37" s="52"/>
      <c r="T37" s="58"/>
      <c r="U37" s="52"/>
      <c r="V37" s="58"/>
      <c r="Z37" s="38"/>
    </row>
    <row r="38" spans="1:29" ht="18.75" x14ac:dyDescent="0.3">
      <c r="A38" s="1"/>
      <c r="B38" s="1"/>
      <c r="C38" s="2"/>
    </row>
  </sheetData>
  <mergeCells count="20">
    <mergeCell ref="B37:L37"/>
    <mergeCell ref="C9:D9"/>
    <mergeCell ref="E9:F9"/>
    <mergeCell ref="G9:H9"/>
    <mergeCell ref="O9:P9"/>
    <mergeCell ref="F1:G1"/>
    <mergeCell ref="A9:A10"/>
    <mergeCell ref="B9:B10"/>
    <mergeCell ref="M9:N9"/>
    <mergeCell ref="S1:X1"/>
    <mergeCell ref="Q2:X2"/>
    <mergeCell ref="Q3:X3"/>
    <mergeCell ref="Q9:R9"/>
    <mergeCell ref="S9:T9"/>
    <mergeCell ref="U9:V9"/>
    <mergeCell ref="A5:N5"/>
    <mergeCell ref="W8:X8"/>
    <mergeCell ref="I9:J9"/>
    <mergeCell ref="K9:L9"/>
    <mergeCell ref="W9:X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Шеремет Дмитрий Михайлович</dc:creator>
  <cp:lastModifiedBy>Шевелева Татьяна Николаевна</cp:lastModifiedBy>
  <cp:lastPrinted>2025-04-29T07:30:57Z</cp:lastPrinted>
  <dcterms:created xsi:type="dcterms:W3CDTF">2020-11-27T21:18:00Z</dcterms:created>
  <dcterms:modified xsi:type="dcterms:W3CDTF">2025-04-30T03:09:21Z</dcterms:modified>
</cp:coreProperties>
</file>